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10\"/>
    </mc:Choice>
  </mc:AlternateContent>
  <xr:revisionPtr revIDLastSave="0" documentId="13_ncr:1_{1979D992-7BA6-42B4-8F8D-3E791BE73E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17" i="1"/>
  <c r="E8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E24" i="1" l="1"/>
  <c r="F9" i="1"/>
  <c r="F10" i="1"/>
  <c r="F11" i="1"/>
  <c r="F12" i="1"/>
  <c r="F13" i="1"/>
  <c r="F14" i="1"/>
  <c r="F18" i="1"/>
  <c r="F20" i="1"/>
  <c r="F21" i="1"/>
  <c r="F23" i="1"/>
  <c r="F8" i="1"/>
  <c r="D24" i="1" l="1"/>
  <c r="F24" i="1" s="1"/>
</calcChain>
</file>

<file path=xl/sharedStrings.xml><?xml version="1.0" encoding="utf-8"?>
<sst xmlns="http://schemas.openxmlformats.org/spreadsheetml/2006/main" count="89" uniqueCount="61">
  <si>
    <t>รายการ</t>
  </si>
  <si>
    <t>ผลการดำเนินการ</t>
  </si>
  <si>
    <t>ผลการเบิกจ่าย</t>
  </si>
  <si>
    <t>คิดเป็นร้อยละ</t>
  </si>
  <si>
    <t>ที่</t>
  </si>
  <si>
    <t>รวม</t>
  </si>
  <si>
    <t>พ.ต.อ.</t>
  </si>
  <si>
    <t xml:space="preserve"> </t>
  </si>
  <si>
    <t>ปัญหา / อุปสรรคแนวทางการแก้ไข</t>
  </si>
  <si>
    <t xml:space="preserve">งบประมาณที่ได้รับ </t>
  </si>
  <si>
    <t>ข้อมูล ณ วันที่ 31 มีนาคม 2569</t>
  </si>
  <si>
    <t xml:space="preserve">รายงานผลการใช้จ่ายงบประมาณ </t>
  </si>
  <si>
    <t>ประจำปีงบประมาณ พ.ศ.2569 ไตรมาสที่ 1 - 2</t>
  </si>
  <si>
    <t>1</t>
  </si>
  <si>
    <t>การปฏิบัติงานชุมชนสัมพันธ์และการมีส่วนร่วมของประชาชนในการป้องกันอาชญากรรม</t>
  </si>
  <si>
    <t>2</t>
  </si>
  <si>
    <t>ค่าตอบแทนพยาน/คุ้มครองพยาน</t>
  </si>
  <si>
    <t>3</t>
  </si>
  <si>
    <t>ค่าตอบแทนนักจิตวิทยา</t>
  </si>
  <si>
    <t>4</t>
  </si>
  <si>
    <t>ค่าตอบแทน จนท.ชันสูตรพลิกศพ</t>
  </si>
  <si>
    <t>5</t>
  </si>
  <si>
    <t>ค่าใช้จ่ายในการส่งหมายเรียกพยาน</t>
  </si>
  <si>
    <t>6</t>
  </si>
  <si>
    <t>ค่าทำงานล่วงเวลา ค่าเบี้ยเลี้ยง ที่พัก ยานพาหนะ</t>
  </si>
  <si>
    <t>7</t>
  </si>
  <si>
    <t>ค่าน้ำมันเชื้อเพลิง</t>
  </si>
  <si>
    <t>8</t>
  </si>
  <si>
    <t>ค่าอาหารผู้ต้องหา</t>
  </si>
  <si>
    <t>9</t>
  </si>
  <si>
    <t>ค่าซ่อมแซมยานพาหนะ</t>
  </si>
  <si>
    <t>10</t>
  </si>
  <si>
    <t>ค่าจ้างเหมาบริการทำความสะอาด</t>
  </si>
  <si>
    <t>11</t>
  </si>
  <si>
    <t>วัสดุสำนักงาน</t>
  </si>
  <si>
    <t>12</t>
  </si>
  <si>
    <t>ค่าวัสดุจราจร</t>
  </si>
  <si>
    <t>13</t>
  </si>
  <si>
    <t>ค่าสาธารณูปโภค</t>
  </si>
  <si>
    <t>14</t>
  </si>
  <si>
    <t>โครงการปฏิรูประบบงานตำรวจงานสอบสวน</t>
  </si>
  <si>
    <t>15</t>
  </si>
  <si>
    <t>โครงการปฏิรูประบบงานตำรวจ งานป้องกันปราบปราม งานสืบสวน</t>
  </si>
  <si>
    <t>16</t>
  </si>
  <si>
    <t>ค่าตอบแทนพนักงานสอบสวนคดีอาญา</t>
  </si>
  <si>
    <t>ไม่มีปัญหาอุปสรรค</t>
  </si>
  <si>
    <t>-</t>
  </si>
  <si>
    <t>เป็นไปตามเป้าหมาย</t>
  </si>
  <si>
    <t>ไม่มีการเบิกจ่ายค่าซ่อมแซมยานพาหนะ</t>
  </si>
  <si>
    <t>อยู่ระหว่างดำเนินการ</t>
  </si>
  <si>
    <t>งบประมาณตลอดทั้งปี พ.ศ.2569</t>
  </si>
  <si>
    <t xml:space="preserve">    ไตมาสที่ 1 - 2    (ต.ค.68 - มี.ค.69)</t>
  </si>
  <si>
    <t>สถานีตำรวจภูธรมะเริง จว.นครราชสีมา</t>
  </si>
  <si>
    <t xml:space="preserve"> พ.ต.ต.                                           ผู้รายงาน                                             </t>
  </si>
  <si>
    <t xml:space="preserve">                   ( จักรา พรหมดีสาร )</t>
  </si>
  <si>
    <t xml:space="preserve">              สว.อก.สภ.มะเริง จว.นครราชสีมา</t>
  </si>
  <si>
    <t xml:space="preserve">                            9 ม.ค.69</t>
  </si>
  <si>
    <t>( โกสินทร์ สะอาดวงศ์ )</t>
  </si>
  <si>
    <t xml:space="preserve">  9 ม.ค.69</t>
  </si>
  <si>
    <t xml:space="preserve">                            ผกก.สภ.มะเริง จว.นครราชสีมา</t>
  </si>
  <si>
    <t xml:space="preserve">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</si>
</sst>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b/>
      <sz val="22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rgb="FFFFFFFF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7" fillId="0" borderId="1" xfId="1" applyFont="1" applyBorder="1" applyAlignment="1">
      <alignment horizontal="right" vertical="center" wrapText="1"/>
    </xf>
    <xf numFmtId="2" fontId="7" fillId="0" borderId="1" xfId="1" applyNumberFormat="1" applyFont="1" applyBorder="1" applyAlignment="1">
      <alignment horizontal="right" vertical="center" wrapText="1"/>
    </xf>
    <xf numFmtId="0" fontId="7" fillId="0" borderId="1" xfId="1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right" vertical="center" wrapText="1"/>
    </xf>
    <xf numFmtId="43" fontId="8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/>
    <xf numFmtId="1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672353</xdr:colOff>
      <xdr:row>26</xdr:row>
      <xdr:rowOff>112060</xdr:rowOff>
    </xdr:from>
    <xdr:to>
      <xdr:col>1</xdr:col>
      <xdr:colOff>2554941</xdr:colOff>
      <xdr:row>29</xdr:row>
      <xdr:rowOff>76273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AA13AB2-71BA-4096-81DC-0E58C3F19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1" y="10948148"/>
          <a:ext cx="1882588" cy="602949"/>
        </a:xfrm>
        <a:prstGeom prst="rect">
          <a:avLst/>
        </a:prstGeom>
      </xdr:spPr>
    </xdr:pic>
    <xdr:clientData/>
  </xdr:twoCellAnchor>
  <xdr:twoCellAnchor editAs="oneCell">
    <xdr:from>
      <xdr:col>4</xdr:col>
      <xdr:colOff>1187823</xdr:colOff>
      <xdr:row>25</xdr:row>
      <xdr:rowOff>78442</xdr:rowOff>
    </xdr:from>
    <xdr:to>
      <xdr:col>6</xdr:col>
      <xdr:colOff>369793</xdr:colOff>
      <xdr:row>29</xdr:row>
      <xdr:rowOff>33862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7458676-C3F4-4B12-A09C-617FD32FC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3794" y="10724030"/>
          <a:ext cx="1725705" cy="784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="60" zoomScaleNormal="85" workbookViewId="0">
      <selection activeCell="Z17" sqref="Z17"/>
    </sheetView>
  </sheetViews>
  <sheetFormatPr defaultRowHeight="15"/>
  <cols>
    <col min="2" max="2" width="58.140625" customWidth="1"/>
    <col min="3" max="3" width="34.140625" customWidth="1"/>
    <col min="4" max="4" width="23.5703125" customWidth="1"/>
    <col min="5" max="5" width="21.28515625" style="15" customWidth="1"/>
    <col min="6" max="6" width="16.85546875" customWidth="1"/>
    <col min="7" max="7" width="20.42578125" style="19" customWidth="1"/>
  </cols>
  <sheetData>
    <row r="1" spans="1:7" ht="30" customHeight="1">
      <c r="A1" s="25" t="s">
        <v>11</v>
      </c>
      <c r="B1" s="25"/>
      <c r="C1" s="25"/>
      <c r="D1" s="25"/>
      <c r="E1" s="25"/>
      <c r="F1" s="25"/>
      <c r="G1" s="25"/>
    </row>
    <row r="2" spans="1:7" ht="30" customHeight="1">
      <c r="A2" s="25" t="s">
        <v>52</v>
      </c>
      <c r="B2" s="25"/>
      <c r="C2" s="25"/>
      <c r="D2" s="25"/>
      <c r="E2" s="25"/>
      <c r="F2" s="25"/>
      <c r="G2" s="25"/>
    </row>
    <row r="3" spans="1:7" ht="30" customHeight="1">
      <c r="A3" s="25" t="s">
        <v>12</v>
      </c>
      <c r="B3" s="25"/>
      <c r="C3" s="25"/>
      <c r="D3" s="25"/>
      <c r="E3" s="25"/>
      <c r="F3" s="25"/>
      <c r="G3" s="25"/>
    </row>
    <row r="4" spans="1:7" ht="30" customHeight="1">
      <c r="A4" s="25" t="s">
        <v>10</v>
      </c>
      <c r="B4" s="25"/>
      <c r="C4" s="25"/>
      <c r="D4" s="25"/>
      <c r="E4" s="25"/>
      <c r="F4" s="25"/>
      <c r="G4" s="25"/>
    </row>
    <row r="5" spans="1:7">
      <c r="A5" s="1"/>
      <c r="B5" s="1"/>
      <c r="C5" s="1"/>
      <c r="D5" s="1"/>
      <c r="E5" s="12"/>
      <c r="F5" s="1"/>
      <c r="G5" s="16"/>
    </row>
    <row r="6" spans="1:7" ht="59.25" customHeight="1">
      <c r="A6" s="26" t="s">
        <v>4</v>
      </c>
      <c r="B6" s="26" t="s">
        <v>0</v>
      </c>
      <c r="C6" s="26" t="s">
        <v>1</v>
      </c>
      <c r="D6" s="3" t="s">
        <v>9</v>
      </c>
      <c r="E6" s="3" t="s">
        <v>2</v>
      </c>
      <c r="F6" s="26" t="s">
        <v>3</v>
      </c>
      <c r="G6" s="26" t="s">
        <v>8</v>
      </c>
    </row>
    <row r="7" spans="1:7" ht="87.75" customHeight="1">
      <c r="A7" s="27"/>
      <c r="B7" s="27"/>
      <c r="C7" s="27"/>
      <c r="D7" s="3" t="s">
        <v>50</v>
      </c>
      <c r="E7" s="3" t="s">
        <v>51</v>
      </c>
      <c r="F7" s="27"/>
      <c r="G7" s="27"/>
    </row>
    <row r="8" spans="1:7" ht="48.75" customHeight="1">
      <c r="A8" s="6" t="s">
        <v>13</v>
      </c>
      <c r="B8" s="7" t="s">
        <v>14</v>
      </c>
      <c r="C8" s="17" t="s">
        <v>47</v>
      </c>
      <c r="D8" s="10">
        <v>98500</v>
      </c>
      <c r="E8" s="10">
        <f>D8/2</f>
        <v>49250</v>
      </c>
      <c r="F8" s="20">
        <f>(E8*100)/D8</f>
        <v>50</v>
      </c>
      <c r="G8" s="17" t="s">
        <v>45</v>
      </c>
    </row>
    <row r="9" spans="1:7" ht="27.75" customHeight="1">
      <c r="A9" s="6" t="s">
        <v>15</v>
      </c>
      <c r="B9" s="7" t="s">
        <v>16</v>
      </c>
      <c r="C9" s="17" t="s">
        <v>47</v>
      </c>
      <c r="D9" s="10">
        <f>2100*4</f>
        <v>8400</v>
      </c>
      <c r="E9" s="20">
        <v>4200</v>
      </c>
      <c r="F9" s="20">
        <f t="shared" ref="F9:F24" si="0">(E9*100)/D9</f>
        <v>50</v>
      </c>
      <c r="G9" s="17" t="s">
        <v>45</v>
      </c>
    </row>
    <row r="10" spans="1:7" ht="27.75" customHeight="1">
      <c r="A10" s="6" t="s">
        <v>17</v>
      </c>
      <c r="B10" s="7" t="s">
        <v>18</v>
      </c>
      <c r="C10" s="17" t="s">
        <v>47</v>
      </c>
      <c r="D10" s="10">
        <f>500*4</f>
        <v>2000</v>
      </c>
      <c r="E10" s="20">
        <v>1000</v>
      </c>
      <c r="F10" s="20">
        <f t="shared" si="0"/>
        <v>50</v>
      </c>
      <c r="G10" s="17" t="s">
        <v>45</v>
      </c>
    </row>
    <row r="11" spans="1:7" ht="27.75" customHeight="1">
      <c r="A11" s="6" t="s">
        <v>19</v>
      </c>
      <c r="B11" s="7" t="s">
        <v>20</v>
      </c>
      <c r="C11" s="17" t="s">
        <v>47</v>
      </c>
      <c r="D11" s="10">
        <f>6500*4</f>
        <v>26000</v>
      </c>
      <c r="E11" s="20">
        <v>12000</v>
      </c>
      <c r="F11" s="20">
        <f t="shared" si="0"/>
        <v>46.153846153846153</v>
      </c>
      <c r="G11" s="17" t="s">
        <v>45</v>
      </c>
    </row>
    <row r="12" spans="1:7" ht="27.75" customHeight="1">
      <c r="A12" s="6" t="s">
        <v>21</v>
      </c>
      <c r="B12" s="7" t="s">
        <v>22</v>
      </c>
      <c r="C12" s="17" t="s">
        <v>47</v>
      </c>
      <c r="D12" s="10">
        <f>400*4</f>
        <v>1600</v>
      </c>
      <c r="E12" s="20">
        <v>700</v>
      </c>
      <c r="F12" s="20">
        <f t="shared" si="0"/>
        <v>43.75</v>
      </c>
      <c r="G12" s="17" t="s">
        <v>45</v>
      </c>
    </row>
    <row r="13" spans="1:7" ht="27.75" customHeight="1">
      <c r="A13" s="6" t="s">
        <v>23</v>
      </c>
      <c r="B13" s="7" t="s">
        <v>24</v>
      </c>
      <c r="C13" s="17" t="s">
        <v>47</v>
      </c>
      <c r="D13" s="10">
        <f>180000*4+25800*4</f>
        <v>823200</v>
      </c>
      <c r="E13" s="20">
        <v>410500</v>
      </c>
      <c r="F13" s="20">
        <f t="shared" si="0"/>
        <v>49.866375121477162</v>
      </c>
      <c r="G13" s="17" t="s">
        <v>45</v>
      </c>
    </row>
    <row r="14" spans="1:7" ht="27.75" customHeight="1">
      <c r="A14" s="6" t="s">
        <v>25</v>
      </c>
      <c r="B14" s="7" t="s">
        <v>26</v>
      </c>
      <c r="C14" s="17" t="s">
        <v>47</v>
      </c>
      <c r="D14" s="10">
        <f>232300*4+6000*12</f>
        <v>1001200</v>
      </c>
      <c r="E14" s="20">
        <v>489000</v>
      </c>
      <c r="F14" s="20">
        <f t="shared" si="0"/>
        <v>48.841390331602078</v>
      </c>
      <c r="G14" s="17" t="s">
        <v>45</v>
      </c>
    </row>
    <row r="15" spans="1:7" ht="27.75" customHeight="1">
      <c r="A15" s="6" t="s">
        <v>27</v>
      </c>
      <c r="B15" s="7" t="s">
        <v>28</v>
      </c>
      <c r="C15" s="17" t="s">
        <v>47</v>
      </c>
      <c r="D15" s="10">
        <f>6100*4</f>
        <v>24400</v>
      </c>
      <c r="E15" s="20">
        <v>0</v>
      </c>
      <c r="F15" s="21">
        <v>0</v>
      </c>
      <c r="G15" s="17" t="s">
        <v>45</v>
      </c>
    </row>
    <row r="16" spans="1:7" ht="57.75" customHeight="1">
      <c r="A16" s="6" t="s">
        <v>29</v>
      </c>
      <c r="B16" s="7" t="s">
        <v>30</v>
      </c>
      <c r="C16" s="6" t="s">
        <v>48</v>
      </c>
      <c r="D16" s="10">
        <f>3600*4</f>
        <v>14400</v>
      </c>
      <c r="E16" s="28">
        <v>0</v>
      </c>
      <c r="F16" s="21">
        <v>0</v>
      </c>
      <c r="G16" s="17" t="s">
        <v>45</v>
      </c>
    </row>
    <row r="17" spans="1:8" ht="27.75" customHeight="1">
      <c r="A17" s="6" t="s">
        <v>31</v>
      </c>
      <c r="B17" s="7" t="s">
        <v>32</v>
      </c>
      <c r="C17" s="6" t="s">
        <v>49</v>
      </c>
      <c r="D17" s="10">
        <f>8100*4</f>
        <v>32400</v>
      </c>
      <c r="E17" s="22">
        <v>16200</v>
      </c>
      <c r="F17" s="20">
        <f t="shared" si="0"/>
        <v>50</v>
      </c>
      <c r="G17" s="17" t="s">
        <v>45</v>
      </c>
    </row>
    <row r="18" spans="1:8" ht="27.75" customHeight="1">
      <c r="A18" s="6" t="s">
        <v>33</v>
      </c>
      <c r="B18" s="7" t="s">
        <v>34</v>
      </c>
      <c r="C18" s="17" t="s">
        <v>47</v>
      </c>
      <c r="D18" s="10">
        <f>1400*4</f>
        <v>5600</v>
      </c>
      <c r="E18" s="20">
        <v>2800</v>
      </c>
      <c r="F18" s="20">
        <f t="shared" si="0"/>
        <v>50</v>
      </c>
      <c r="G18" s="17" t="s">
        <v>45</v>
      </c>
    </row>
    <row r="19" spans="1:8" ht="27.75" customHeight="1">
      <c r="A19" s="6" t="s">
        <v>35</v>
      </c>
      <c r="B19" s="7" t="s">
        <v>36</v>
      </c>
      <c r="C19" s="6" t="s">
        <v>49</v>
      </c>
      <c r="D19" s="10">
        <f>1100*4</f>
        <v>4400</v>
      </c>
      <c r="E19" s="22" t="s">
        <v>46</v>
      </c>
      <c r="F19" s="21">
        <v>0</v>
      </c>
      <c r="G19" s="17" t="s">
        <v>45</v>
      </c>
    </row>
    <row r="20" spans="1:8" ht="27.75" customHeight="1">
      <c r="A20" s="6" t="s">
        <v>37</v>
      </c>
      <c r="B20" s="7" t="s">
        <v>38</v>
      </c>
      <c r="C20" s="17" t="s">
        <v>47</v>
      </c>
      <c r="D20" s="10">
        <f>10600*4</f>
        <v>42400</v>
      </c>
      <c r="E20" s="20">
        <v>21200</v>
      </c>
      <c r="F20" s="20">
        <f t="shared" si="0"/>
        <v>50</v>
      </c>
      <c r="G20" s="17" t="s">
        <v>45</v>
      </c>
    </row>
    <row r="21" spans="1:8" ht="27.75" customHeight="1">
      <c r="A21" s="6" t="s">
        <v>39</v>
      </c>
      <c r="B21" s="7" t="s">
        <v>40</v>
      </c>
      <c r="C21" s="17" t="s">
        <v>47</v>
      </c>
      <c r="D21" s="10">
        <f>10200*4</f>
        <v>40800</v>
      </c>
      <c r="E21" s="20">
        <v>20400</v>
      </c>
      <c r="F21" s="20">
        <f t="shared" si="0"/>
        <v>50</v>
      </c>
      <c r="G21" s="17" t="s">
        <v>45</v>
      </c>
    </row>
    <row r="22" spans="1:8" ht="53.25" customHeight="1">
      <c r="A22" s="6" t="s">
        <v>41</v>
      </c>
      <c r="B22" s="7" t="s">
        <v>42</v>
      </c>
      <c r="C22" s="6" t="s">
        <v>49</v>
      </c>
      <c r="D22" s="10">
        <f>8700*4</f>
        <v>34800</v>
      </c>
      <c r="E22" s="20">
        <v>17400</v>
      </c>
      <c r="F22" s="20">
        <f t="shared" si="0"/>
        <v>50</v>
      </c>
      <c r="G22" s="17" t="s">
        <v>45</v>
      </c>
    </row>
    <row r="23" spans="1:8" ht="27.75" customHeight="1">
      <c r="A23" s="6" t="s">
        <v>43</v>
      </c>
      <c r="B23" s="7" t="s">
        <v>44</v>
      </c>
      <c r="C23" s="17" t="s">
        <v>47</v>
      </c>
      <c r="D23" s="10">
        <v>48000</v>
      </c>
      <c r="E23" s="20">
        <v>24000</v>
      </c>
      <c r="F23" s="20">
        <f t="shared" si="0"/>
        <v>50</v>
      </c>
      <c r="G23" s="17" t="s">
        <v>45</v>
      </c>
    </row>
    <row r="24" spans="1:8" ht="27.75" customHeight="1">
      <c r="A24" s="8"/>
      <c r="B24" s="9" t="s">
        <v>5</v>
      </c>
      <c r="C24" s="13"/>
      <c r="D24" s="11">
        <f>SUM(D8:D23)</f>
        <v>2208100</v>
      </c>
      <c r="E24" s="23">
        <f>SUM(E8:E23)</f>
        <v>1068650</v>
      </c>
      <c r="F24" s="24">
        <f t="shared" si="0"/>
        <v>48.396811738598792</v>
      </c>
      <c r="G24" s="17"/>
    </row>
    <row r="25" spans="1:8">
      <c r="A25" s="2"/>
      <c r="B25" s="2"/>
      <c r="C25" s="2"/>
      <c r="D25" s="2"/>
      <c r="E25" s="14"/>
      <c r="F25" s="2"/>
      <c r="G25" s="18"/>
    </row>
    <row r="26" spans="1:8">
      <c r="A26" s="2"/>
      <c r="B26" s="2"/>
      <c r="C26" s="2"/>
      <c r="D26" s="2"/>
      <c r="E26" s="14"/>
      <c r="F26" s="2"/>
      <c r="G26" s="18"/>
    </row>
    <row r="27" spans="1:8">
      <c r="A27" s="2"/>
      <c r="B27" s="2"/>
      <c r="C27" s="2"/>
      <c r="D27" s="2"/>
      <c r="E27" s="14"/>
      <c r="F27" s="2"/>
      <c r="G27" s="18"/>
    </row>
    <row r="28" spans="1:8">
      <c r="A28" s="2"/>
      <c r="B28" s="2"/>
      <c r="C28" s="2"/>
      <c r="D28" s="2"/>
      <c r="E28" s="14"/>
      <c r="F28" s="2"/>
      <c r="G28" s="18"/>
    </row>
    <row r="29" spans="1:8" ht="20.25" customHeight="1">
      <c r="A29" s="2"/>
      <c r="B29" s="29" t="s">
        <v>53</v>
      </c>
      <c r="C29" s="31"/>
      <c r="D29" s="31"/>
      <c r="E29" s="32" t="s">
        <v>6</v>
      </c>
      <c r="F29" s="29"/>
      <c r="G29" s="33" t="s">
        <v>60</v>
      </c>
    </row>
    <row r="30" spans="1:8" ht="19.5">
      <c r="A30" s="2"/>
      <c r="B30" s="30" t="s">
        <v>54</v>
      </c>
      <c r="C30" s="34"/>
      <c r="D30" s="2"/>
      <c r="E30" s="2"/>
      <c r="F30" s="30" t="s">
        <v>57</v>
      </c>
      <c r="G30" s="30"/>
      <c r="H30" s="2"/>
    </row>
    <row r="31" spans="1:8" ht="20.25" customHeight="1">
      <c r="A31" s="2"/>
      <c r="B31" s="29" t="s">
        <v>55</v>
      </c>
      <c r="C31" s="2"/>
      <c r="D31" s="36" t="s">
        <v>59</v>
      </c>
      <c r="E31" s="36"/>
      <c r="F31" s="36"/>
      <c r="G31" s="36"/>
      <c r="H31" s="36"/>
    </row>
    <row r="32" spans="1:8" ht="19.5">
      <c r="A32" s="2"/>
      <c r="B32" s="29" t="s">
        <v>56</v>
      </c>
      <c r="C32" s="32" t="s">
        <v>7</v>
      </c>
      <c r="D32" s="2"/>
      <c r="E32" s="35" t="s">
        <v>58</v>
      </c>
      <c r="F32" s="35"/>
      <c r="G32" s="35"/>
      <c r="H32" s="2"/>
    </row>
    <row r="33" spans="1:7">
      <c r="A33" s="2"/>
      <c r="B33" s="2"/>
      <c r="C33" s="2"/>
      <c r="D33" s="2"/>
      <c r="E33" s="14"/>
      <c r="F33" s="2"/>
      <c r="G33" s="18"/>
    </row>
    <row r="34" spans="1:7">
      <c r="A34" s="2"/>
      <c r="B34" s="2"/>
      <c r="C34" s="2"/>
      <c r="D34" s="2"/>
      <c r="E34" s="14"/>
      <c r="F34" s="2"/>
      <c r="G34" s="18"/>
    </row>
    <row r="35" spans="1:7">
      <c r="A35" s="2"/>
      <c r="B35" s="2"/>
      <c r="C35" s="2"/>
      <c r="D35" s="2"/>
      <c r="E35" s="14"/>
      <c r="F35" s="2"/>
      <c r="G35" s="18"/>
    </row>
    <row r="36" spans="1:7">
      <c r="A36" s="2"/>
      <c r="B36" s="4"/>
      <c r="C36" s="4"/>
      <c r="D36" s="4"/>
      <c r="E36" s="14"/>
      <c r="F36" s="2"/>
      <c r="G36" s="18"/>
    </row>
    <row r="37" spans="1:7">
      <c r="A37" s="2"/>
      <c r="C37" s="4"/>
      <c r="E37" s="14"/>
      <c r="F37" s="2"/>
      <c r="G37" s="18"/>
    </row>
    <row r="38" spans="1:7" ht="20.25">
      <c r="B38" s="5"/>
      <c r="D38" s="5"/>
    </row>
    <row r="40" spans="1:7">
      <c r="B40" s="4"/>
      <c r="D40" s="4"/>
    </row>
  </sheetData>
  <mergeCells count="12">
    <mergeCell ref="C29:D29"/>
    <mergeCell ref="D31:H31"/>
    <mergeCell ref="E32:G32"/>
    <mergeCell ref="A1:G1"/>
    <mergeCell ref="A3:G3"/>
    <mergeCell ref="A4:G4"/>
    <mergeCell ref="B6:B7"/>
    <mergeCell ref="A6:A7"/>
    <mergeCell ref="C6:C7"/>
    <mergeCell ref="F6:F7"/>
    <mergeCell ref="G6:G7"/>
    <mergeCell ref="A2:G2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พีรยุทธ ชะเอมหอม</cp:lastModifiedBy>
  <cp:lastPrinted>2026-07-22T08:07:14Z</cp:lastPrinted>
  <dcterms:created xsi:type="dcterms:W3CDTF">2025-03-25T08:45:58Z</dcterms:created>
  <dcterms:modified xsi:type="dcterms:W3CDTF">2026-07-22T08:07:20Z</dcterms:modified>
</cp:coreProperties>
</file>